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isds\imagery\geotiffs\2016Cache\Control_Deliverables\"/>
    </mc:Choice>
  </mc:AlternateContent>
  <bookViews>
    <workbookView xWindow="0" yWindow="0" windowWidth="24270" windowHeight="11160"/>
  </bookViews>
  <sheets>
    <sheet name="A" sheetId="1" r:id="rId1"/>
  </sheets>
  <definedNames>
    <definedName name="_xlnm.Print_Area" localSheetId="0">A!$A$1:$K$59</definedName>
  </definedNames>
  <calcPr calcId="171027"/>
</workbook>
</file>

<file path=xl/calcChain.xml><?xml version="1.0" encoding="utf-8"?>
<calcChain xmlns="http://schemas.openxmlformats.org/spreadsheetml/2006/main">
  <c r="I29" i="1" l="1"/>
  <c r="J29" i="1" s="1"/>
  <c r="E29" i="1"/>
  <c r="F29" i="1" s="1"/>
  <c r="I28" i="1"/>
  <c r="J28" i="1" s="1"/>
  <c r="E28" i="1"/>
  <c r="F28" i="1" s="1"/>
  <c r="I27" i="1"/>
  <c r="J27" i="1" s="1"/>
  <c r="E27" i="1"/>
  <c r="F27" i="1" s="1"/>
  <c r="I26" i="1"/>
  <c r="J26" i="1" s="1"/>
  <c r="E26" i="1"/>
  <c r="F26" i="1" s="1"/>
  <c r="I25" i="1"/>
  <c r="J25" i="1" s="1"/>
  <c r="E25" i="1"/>
  <c r="F25" i="1" s="1"/>
  <c r="I24" i="1"/>
  <c r="J24" i="1" s="1"/>
  <c r="E24" i="1"/>
  <c r="F24" i="1" s="1"/>
  <c r="I23" i="1"/>
  <c r="J23" i="1" s="1"/>
  <c r="E23" i="1"/>
  <c r="F23" i="1" s="1"/>
  <c r="I22" i="1"/>
  <c r="J22" i="1" s="1"/>
  <c r="E22" i="1"/>
  <c r="F22" i="1" s="1"/>
  <c r="I21" i="1"/>
  <c r="J21" i="1" s="1"/>
  <c r="E21" i="1"/>
  <c r="F21" i="1" s="1"/>
  <c r="I20" i="1"/>
  <c r="J20" i="1" s="1"/>
  <c r="E20" i="1"/>
  <c r="F20" i="1" s="1"/>
  <c r="I19" i="1"/>
  <c r="J19" i="1" s="1"/>
  <c r="E19" i="1"/>
  <c r="F19" i="1" s="1"/>
  <c r="I18" i="1"/>
  <c r="J18" i="1" s="1"/>
  <c r="E18" i="1"/>
  <c r="F18" i="1" s="1"/>
  <c r="I17" i="1"/>
  <c r="J17" i="1" s="1"/>
  <c r="E17" i="1"/>
  <c r="F17" i="1" s="1"/>
  <c r="I16" i="1"/>
  <c r="J16" i="1" s="1"/>
  <c r="E16" i="1"/>
  <c r="F16" i="1" s="1"/>
  <c r="I15" i="1"/>
  <c r="J15" i="1" s="1"/>
  <c r="E15" i="1"/>
  <c r="F15" i="1" s="1"/>
  <c r="I14" i="1"/>
  <c r="J14" i="1" s="1"/>
  <c r="E14" i="1"/>
  <c r="F14" i="1" s="1"/>
  <c r="I13" i="1"/>
  <c r="J13" i="1" s="1"/>
  <c r="E13" i="1"/>
  <c r="F13" i="1" s="1"/>
  <c r="I12" i="1"/>
  <c r="J12" i="1" s="1"/>
  <c r="E12" i="1"/>
  <c r="F12" i="1" s="1"/>
  <c r="E6" i="1"/>
  <c r="F6" i="1" s="1"/>
  <c r="I6" i="1"/>
  <c r="J6" i="1" s="1"/>
  <c r="E7" i="1"/>
  <c r="F7" i="1" s="1"/>
  <c r="I7" i="1"/>
  <c r="J7" i="1" s="1"/>
  <c r="E8" i="1"/>
  <c r="F8" i="1" s="1"/>
  <c r="I8" i="1"/>
  <c r="J8" i="1" s="1"/>
  <c r="E9" i="1"/>
  <c r="F9" i="1" s="1"/>
  <c r="I9" i="1"/>
  <c r="J9" i="1" s="1"/>
  <c r="E10" i="1"/>
  <c r="F10" i="1" s="1"/>
  <c r="I10" i="1"/>
  <c r="J10" i="1" s="1"/>
  <c r="E11" i="1"/>
  <c r="F11" i="1" s="1"/>
  <c r="I11" i="1"/>
  <c r="J11" i="1" s="1"/>
  <c r="E30" i="1"/>
  <c r="F30" i="1" s="1"/>
  <c r="I30" i="1"/>
  <c r="J30" i="1" s="1"/>
  <c r="E31" i="1"/>
  <c r="F31" i="1" s="1"/>
  <c r="I31" i="1"/>
  <c r="J31" i="1" s="1"/>
  <c r="E32" i="1"/>
  <c r="F32" i="1" s="1"/>
  <c r="I32" i="1"/>
  <c r="J32" i="1" s="1"/>
  <c r="E33" i="1"/>
  <c r="F33" i="1" s="1"/>
  <c r="I33" i="1"/>
  <c r="J33" i="1" s="1"/>
  <c r="E34" i="1"/>
  <c r="F34" i="1" s="1"/>
  <c r="I34" i="1"/>
  <c r="J34" i="1" s="1"/>
  <c r="E35" i="1"/>
  <c r="F35" i="1" s="1"/>
  <c r="I35" i="1"/>
  <c r="J35" i="1" s="1"/>
  <c r="E36" i="1"/>
  <c r="F36" i="1" s="1"/>
  <c r="I36" i="1"/>
  <c r="J36" i="1" s="1"/>
  <c r="E37" i="1"/>
  <c r="F37" i="1" s="1"/>
  <c r="I37" i="1"/>
  <c r="J37" i="1" s="1"/>
  <c r="E38" i="1"/>
  <c r="F38" i="1" s="1"/>
  <c r="I38" i="1"/>
  <c r="J38" i="1" s="1"/>
  <c r="E39" i="1"/>
  <c r="F39" i="1" s="1"/>
  <c r="I39" i="1"/>
  <c r="J39" i="1" s="1"/>
  <c r="E40" i="1"/>
  <c r="F40" i="1" s="1"/>
  <c r="I40" i="1"/>
  <c r="J40" i="1" s="1"/>
  <c r="E41" i="1"/>
  <c r="F41" i="1" s="1"/>
  <c r="I41" i="1"/>
  <c r="J41" i="1" s="1"/>
  <c r="E42" i="1"/>
  <c r="F42" i="1" s="1"/>
  <c r="I42" i="1"/>
  <c r="J42" i="1" s="1"/>
  <c r="E43" i="1"/>
  <c r="F43" i="1" s="1"/>
  <c r="I43" i="1"/>
  <c r="J43" i="1" s="1"/>
  <c r="E44" i="1"/>
  <c r="F44" i="1" s="1"/>
  <c r="I44" i="1"/>
  <c r="J44" i="1" s="1"/>
  <c r="E45" i="1"/>
  <c r="F45" i="1" s="1"/>
  <c r="I45" i="1"/>
  <c r="J45" i="1" s="1"/>
  <c r="E46" i="1"/>
  <c r="F46" i="1" s="1"/>
  <c r="I46" i="1"/>
  <c r="J46" i="1" s="1"/>
  <c r="E47" i="1"/>
  <c r="F47" i="1" s="1"/>
  <c r="I47" i="1"/>
  <c r="J47" i="1" s="1"/>
  <c r="E48" i="1"/>
  <c r="F48" i="1" s="1"/>
  <c r="I48" i="1"/>
  <c r="J48" i="1" s="1"/>
  <c r="E49" i="1"/>
  <c r="F49" i="1" s="1"/>
  <c r="I49" i="1"/>
  <c r="J49" i="1" s="1"/>
  <c r="E50" i="1"/>
  <c r="F50" i="1" s="1"/>
  <c r="I50" i="1"/>
  <c r="J50" i="1" s="1"/>
  <c r="E51" i="1"/>
  <c r="F51" i="1" s="1"/>
  <c r="I51" i="1"/>
  <c r="J51" i="1" s="1"/>
  <c r="E52" i="1"/>
  <c r="F52" i="1" s="1"/>
  <c r="I52" i="1"/>
  <c r="J52" i="1" s="1"/>
  <c r="E53" i="1"/>
  <c r="F53" i="1" s="1"/>
  <c r="I53" i="1"/>
  <c r="J53" i="1" s="1"/>
  <c r="E54" i="1"/>
  <c r="F54" i="1" s="1"/>
  <c r="I54" i="1"/>
  <c r="J54" i="1" s="1"/>
  <c r="K20" i="1" l="1"/>
  <c r="K46" i="1"/>
  <c r="K25" i="1"/>
  <c r="K16" i="1"/>
  <c r="K33" i="1"/>
  <c r="K17" i="1"/>
  <c r="K8" i="1"/>
  <c r="K21" i="1"/>
  <c r="K18" i="1"/>
  <c r="K48" i="1"/>
  <c r="K23" i="1"/>
  <c r="K53" i="1"/>
  <c r="K13" i="1"/>
  <c r="K50" i="1"/>
  <c r="K41" i="1"/>
  <c r="K32" i="1"/>
  <c r="K24" i="1"/>
  <c r="K10" i="1"/>
  <c r="K28" i="1"/>
  <c r="K49" i="1"/>
  <c r="K40" i="1"/>
  <c r="K37" i="1"/>
  <c r="K34" i="1"/>
  <c r="K15" i="1"/>
  <c r="K22" i="1"/>
  <c r="K29" i="1"/>
  <c r="K54" i="1"/>
  <c r="K45" i="1"/>
  <c r="K42" i="1"/>
  <c r="K9" i="1"/>
  <c r="K12" i="1"/>
  <c r="K19" i="1"/>
  <c r="K11" i="1"/>
  <c r="K51" i="1"/>
  <c r="K43" i="1"/>
  <c r="K35" i="1"/>
  <c r="K27" i="1"/>
  <c r="K14" i="1"/>
  <c r="K26" i="1"/>
  <c r="K52" i="1"/>
  <c r="K44" i="1"/>
  <c r="K39" i="1"/>
  <c r="K36" i="1"/>
  <c r="K7" i="1"/>
  <c r="K47" i="1"/>
  <c r="K31" i="1"/>
  <c r="K38" i="1"/>
  <c r="K30" i="1"/>
  <c r="K6" i="1"/>
  <c r="K56" i="1" l="1"/>
  <c r="K57" i="1" s="1"/>
  <c r="K58" i="1" s="1"/>
  <c r="K59" i="1" s="1"/>
</calcChain>
</file>

<file path=xl/sharedStrings.xml><?xml version="1.0" encoding="utf-8"?>
<sst xmlns="http://schemas.openxmlformats.org/spreadsheetml/2006/main" count="132" uniqueCount="79">
  <si>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</si>
  <si>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</si>
  <si>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</si>
  <si>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</si>
  <si>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</si>
  <si>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</si>
  <si>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</si>
  <si>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</si>
  <si>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</si>
  <si>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</si>
  <si>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</si>
  <si>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 xml:space="preserve">Point </t>
  </si>
  <si>
    <t>diff in x</t>
  </si>
  <si>
    <t>diff in y</t>
  </si>
  <si>
    <t>sum</t>
  </si>
  <si>
    <t>average</t>
  </si>
  <si>
    <t>RMSE</t>
  </si>
  <si>
    <t>NSSDA</t>
  </si>
  <si>
    <t>number</t>
  </si>
  <si>
    <t>description</t>
  </si>
  <si>
    <t>(independent)</t>
  </si>
  <si>
    <t>x</t>
  </si>
  <si>
    <t>(test)</t>
  </si>
  <si>
    <r>
      <t>(diff in x)</t>
    </r>
    <r>
      <rPr>
        <vertAlign val="superscript"/>
        <sz val="10"/>
        <rFont val="Arial"/>
        <family val="2"/>
      </rPr>
      <t xml:space="preserve"> 2</t>
    </r>
  </si>
  <si>
    <t>y</t>
  </si>
  <si>
    <r>
      <t>(diff in y)</t>
    </r>
    <r>
      <rPr>
        <vertAlign val="superscript"/>
        <sz val="10"/>
        <rFont val="Arial"/>
        <family val="2"/>
      </rPr>
      <t xml:space="preserve"> 2</t>
    </r>
  </si>
  <si>
    <r>
      <t>(diff in x)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+</t>
    </r>
  </si>
  <si>
    <r>
      <t>(diff in y)</t>
    </r>
    <r>
      <rPr>
        <vertAlign val="superscript"/>
        <sz val="10"/>
        <rFont val="Arial"/>
        <family val="2"/>
      </rPr>
      <t>2</t>
    </r>
  </si>
  <si>
    <t>BH-17-064-01</t>
  </si>
  <si>
    <t>BH-17-064-02</t>
  </si>
  <si>
    <t>BH-17-064-03</t>
  </si>
  <si>
    <t>BH-17-064-04</t>
  </si>
  <si>
    <t>BH-17-064-05</t>
  </si>
  <si>
    <t>BH-17-064-06</t>
  </si>
  <si>
    <t>BH-17-064-07</t>
  </si>
  <si>
    <t>BH-17-064-08</t>
  </si>
  <si>
    <t>BH-17-064-09</t>
  </si>
  <si>
    <t>BH-17-064-14</t>
  </si>
  <si>
    <t>BH-17-064-21</t>
  </si>
  <si>
    <t>BH-17-064-23</t>
  </si>
  <si>
    <t>BH-17-064-27</t>
  </si>
  <si>
    <t>BH-17-064-36</t>
  </si>
  <si>
    <t>BH-17-064-51</t>
  </si>
  <si>
    <t>BH_15-378-10</t>
  </si>
  <si>
    <t>BH_15-378-11</t>
  </si>
  <si>
    <t>BH_15-378-12</t>
  </si>
  <si>
    <t>BH_15-378-13</t>
  </si>
  <si>
    <t>BH_15-378-15</t>
  </si>
  <si>
    <t>BH_15-378-16</t>
  </si>
  <si>
    <t>BH_15-378-17</t>
  </si>
  <si>
    <t>BH_15-378-18</t>
  </si>
  <si>
    <t>BH_15-378-19</t>
  </si>
  <si>
    <t>BH_15-378-20</t>
  </si>
  <si>
    <t>BH_15-378-22</t>
  </si>
  <si>
    <t>BH_15-378-24</t>
  </si>
  <si>
    <t>BH_15-378-25</t>
  </si>
  <si>
    <t>BH_15-378-26</t>
  </si>
  <si>
    <t>BH_15-378-28</t>
  </si>
  <si>
    <t>BH_15-378-29</t>
  </si>
  <si>
    <t>BH_15-378-30</t>
  </si>
  <si>
    <t>BH_15-378-31</t>
  </si>
  <si>
    <t>BH_15-378-32</t>
  </si>
  <si>
    <t>BH_15-378-33</t>
  </si>
  <si>
    <t>BH_15-378-34</t>
  </si>
  <si>
    <t>BH_15-378-35</t>
  </si>
  <si>
    <t>BH_15-378-37</t>
  </si>
  <si>
    <t>BH_15-378-38</t>
  </si>
  <si>
    <t>BH_15-378-39</t>
  </si>
  <si>
    <t>BH_15-378-52</t>
  </si>
  <si>
    <t>BH_15-378-54</t>
  </si>
  <si>
    <t>BH_15-378-55</t>
  </si>
  <si>
    <t>BH_15-378-57</t>
  </si>
  <si>
    <t>BH_15-378-58</t>
  </si>
  <si>
    <t>BH_15-378-59</t>
  </si>
  <si>
    <t>BH_15-378-61</t>
  </si>
  <si>
    <t>BH_15-378-62</t>
  </si>
  <si>
    <t>BH_15-378-65</t>
  </si>
  <si>
    <t>CONTROL</t>
  </si>
  <si>
    <t>Horizontal Accuracy Statistic Worksheet - 2016 Lubbock Digital Orthophotography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</si>
</sst>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m/d"/>
    <numFmt numFmtId="165" formatCode="0.000"/>
    <numFmt numFmtId="166" formatCode="0.0000"/>
  </numFmts>
  <fonts count="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</font>
    <font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25"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NumberFormat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/>
    <xf numFmtId="166" fontId="0" fillId="0" borderId="0" xfId="0" applyNumberFormat="1" applyAlignment="1"/>
    <xf numFmtId="166" fontId="0" fillId="0" borderId="2" xfId="0" applyNumberFormat="1" applyBorder="1" applyAlignment="1"/>
    <xf numFmtId="166" fontId="0" fillId="0" borderId="7" xfId="0" applyNumberFormat="1" applyBorder="1" applyAlignment="1"/>
    <xf numFmtId="0" fontId="6" fillId="0" borderId="18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5" fontId="6" fillId="0" borderId="6" xfId="0" applyNumberFormat="1" applyFont="1" applyBorder="1" applyAlignment="1"/>
    <xf numFmtId="165" fontId="6" fillId="0" borderId="7" xfId="0" applyNumberFormat="1" applyFont="1" applyBorder="1" applyAlignment="1"/>
    <xf numFmtId="165" fontId="6" fillId="0" borderId="8" xfId="0" applyNumberFormat="1" applyFont="1" applyBorder="1" applyAlignment="1"/>
    <xf numFmtId="0" fontId="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A8" sqref="A8"/>
    </sheetView>
  </sheetViews>
  <sheetFormatPr defaultColWidth="10.28515625" defaultRowHeight="12.75" x14ac:dyDescent="0.2"/>
  <cols>
    <col min="1" max="1" width="16.28515625" customWidth="1"/>
    <col min="2" max="2" width="14.85546875" customWidth="1"/>
    <col min="3" max="3" width="11.42578125" customWidth="1"/>
    <col min="4" max="4" width="11.7109375" customWidth="1"/>
    <col min="5" max="5" width="10.28515625" customWidth="1"/>
    <col min="6" max="6" width="11.140625" customWidth="1"/>
    <col min="7" max="8" width="12.5703125" bestFit="1" customWidth="1"/>
    <col min="9" max="9" width="10.28515625" customWidth="1"/>
    <col min="10" max="10" width="12.7109375" customWidth="1"/>
    <col min="11" max="11" width="15" customWidth="1"/>
  </cols>
  <sheetData>
    <row r="1" spans="1:11" ht="18" x14ac:dyDescent="0.25">
      <c r="A1" s="24" t="s">
        <v>78</v>
      </c>
      <c r="K1" s="10">
        <v>35951</v>
      </c>
    </row>
    <row r="3" spans="1:11" s="14" customFormat="1" x14ac:dyDescent="0.2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3" t="s">
        <v>10</v>
      </c>
    </row>
    <row r="4" spans="1:11" ht="14.25" x14ac:dyDescent="0.2">
      <c r="A4" s="4" t="s">
        <v>11</v>
      </c>
      <c r="B4" s="6" t="s">
        <v>11</v>
      </c>
      <c r="C4" s="6" t="s">
        <v>21</v>
      </c>
      <c r="D4" s="6" t="s">
        <v>21</v>
      </c>
      <c r="E4" s="6"/>
      <c r="F4" s="6"/>
      <c r="G4" s="6" t="s">
        <v>24</v>
      </c>
      <c r="H4" s="6" t="s">
        <v>24</v>
      </c>
      <c r="I4" s="6"/>
      <c r="J4" s="6"/>
      <c r="K4" s="8" t="s">
        <v>26</v>
      </c>
    </row>
    <row r="5" spans="1:11" ht="14.25" x14ac:dyDescent="0.2">
      <c r="A5" s="5" t="s">
        <v>18</v>
      </c>
      <c r="B5" s="7" t="s">
        <v>19</v>
      </c>
      <c r="C5" s="7" t="s">
        <v>20</v>
      </c>
      <c r="D5" s="7" t="s">
        <v>22</v>
      </c>
      <c r="E5" s="7" t="s">
        <v>12</v>
      </c>
      <c r="F5" s="7" t="s">
        <v>23</v>
      </c>
      <c r="G5" s="7" t="s">
        <v>20</v>
      </c>
      <c r="H5" s="7" t="s">
        <v>22</v>
      </c>
      <c r="I5" s="7" t="s">
        <v>13</v>
      </c>
      <c r="J5" s="7" t="s">
        <v>25</v>
      </c>
      <c r="K5" s="9" t="s">
        <v>27</v>
      </c>
    </row>
    <row r="6" spans="1:11" x14ac:dyDescent="0.2">
      <c r="A6" t="s">
        <v>28</v>
      </c>
      <c r="B6" t="s">
        <v>77</v>
      </c>
      <c r="C6" s="15">
        <v>883206.904000237</v>
      </c>
      <c r="D6" s="15">
        <v>883206.904000237</v>
      </c>
      <c r="E6" s="16">
        <f t="shared" ref="E6:E54" si="0">C6-D6</f>
        <v>0</v>
      </c>
      <c r="F6" s="16">
        <f t="shared" ref="F6:F54" si="1">E6*E6</f>
        <v>0</v>
      </c>
      <c r="G6" s="15">
        <v>7337523.00900752</v>
      </c>
      <c r="H6" s="15">
        <v>7337523.00900752</v>
      </c>
      <c r="I6" s="16">
        <f t="shared" ref="I6:I54" si="2">G6-H6</f>
        <v>0</v>
      </c>
      <c r="J6" s="16">
        <f t="shared" ref="J6:J54" si="3">I6*I6</f>
        <v>0</v>
      </c>
      <c r="K6" s="17">
        <f t="shared" ref="K6:K54" si="4">F6+J6</f>
        <v>0</v>
      </c>
    </row>
    <row r="7" spans="1:11" x14ac:dyDescent="0.2">
      <c r="A7" t="s">
        <v>29</v>
      </c>
      <c r="B7" t="s">
        <v>77</v>
      </c>
      <c r="C7" s="15">
        <v>999099.21000014211</v>
      </c>
      <c r="D7" s="15">
        <v>999099.21000014211</v>
      </c>
      <c r="E7" s="16">
        <f t="shared" si="0"/>
        <v>0</v>
      </c>
      <c r="F7" s="16">
        <f t="shared" si="1"/>
        <v>0</v>
      </c>
      <c r="G7" s="15">
        <v>7335022.2070075199</v>
      </c>
      <c r="H7" s="15">
        <v>7335022.2070075199</v>
      </c>
      <c r="I7" s="16">
        <f t="shared" si="2"/>
        <v>0</v>
      </c>
      <c r="J7" s="16">
        <f t="shared" si="3"/>
        <v>0</v>
      </c>
      <c r="K7" s="17">
        <f t="shared" si="4"/>
        <v>0</v>
      </c>
    </row>
    <row r="8" spans="1:11" x14ac:dyDescent="0.2">
      <c r="A8" t="s">
        <v>30</v>
      </c>
      <c r="B8" t="s">
        <v>77</v>
      </c>
      <c r="C8" s="15">
        <v>876089.77500018501</v>
      </c>
      <c r="D8" s="15">
        <v>876089.77500018501</v>
      </c>
      <c r="E8" s="16">
        <f t="shared" si="0"/>
        <v>0</v>
      </c>
      <c r="F8" s="16">
        <f t="shared" si="1"/>
        <v>0</v>
      </c>
      <c r="G8" s="15">
        <v>7209425.90350697</v>
      </c>
      <c r="H8" s="15">
        <v>7209425.90350697</v>
      </c>
      <c r="I8" s="16">
        <f t="shared" si="2"/>
        <v>0</v>
      </c>
      <c r="J8" s="16">
        <f t="shared" si="3"/>
        <v>0</v>
      </c>
      <c r="K8" s="17">
        <f t="shared" si="4"/>
        <v>0</v>
      </c>
    </row>
    <row r="9" spans="1:11" x14ac:dyDescent="0.2">
      <c r="A9" t="s">
        <v>31</v>
      </c>
      <c r="B9" t="s">
        <v>77</v>
      </c>
      <c r="C9" s="15">
        <v>997368.10600032296</v>
      </c>
      <c r="D9" s="15">
        <v>997368.10600032296</v>
      </c>
      <c r="E9" s="16">
        <f t="shared" si="0"/>
        <v>0</v>
      </c>
      <c r="F9" s="16">
        <f t="shared" si="1"/>
        <v>0</v>
      </c>
      <c r="G9" s="15">
        <v>7208232.8845069911</v>
      </c>
      <c r="H9" s="15">
        <v>7208232.8845069911</v>
      </c>
      <c r="I9" s="16">
        <f t="shared" si="2"/>
        <v>0</v>
      </c>
      <c r="J9" s="16">
        <f t="shared" si="3"/>
        <v>0</v>
      </c>
      <c r="K9" s="17">
        <f t="shared" si="4"/>
        <v>0</v>
      </c>
    </row>
    <row r="10" spans="1:11" x14ac:dyDescent="0.2">
      <c r="A10" t="s">
        <v>32</v>
      </c>
      <c r="B10" t="s">
        <v>77</v>
      </c>
      <c r="C10" s="15">
        <v>928314.00800009898</v>
      </c>
      <c r="D10" s="15">
        <v>928314.07808639656</v>
      </c>
      <c r="E10" s="16">
        <f t="shared" si="0"/>
        <v>-7.0086297579109669E-2</v>
      </c>
      <c r="F10" s="16">
        <f t="shared" si="1"/>
        <v>4.9120891083475138E-3</v>
      </c>
      <c r="G10" s="15">
        <v>7337154.1805075202</v>
      </c>
      <c r="H10" s="15">
        <v>7337153.973971203</v>
      </c>
      <c r="I10" s="16">
        <f t="shared" si="2"/>
        <v>0.2065363172441721</v>
      </c>
      <c r="J10" s="16">
        <f t="shared" si="3"/>
        <v>4.2657250340785297E-2</v>
      </c>
      <c r="K10" s="17">
        <f t="shared" si="4"/>
        <v>4.7569339449132809E-2</v>
      </c>
    </row>
    <row r="11" spans="1:11" x14ac:dyDescent="0.2">
      <c r="A11" t="s">
        <v>33</v>
      </c>
      <c r="B11" t="s">
        <v>77</v>
      </c>
      <c r="C11" s="15">
        <v>943333.91750032885</v>
      </c>
      <c r="D11" s="15">
        <v>943333.78132720722</v>
      </c>
      <c r="E11" s="16">
        <f t="shared" si="0"/>
        <v>0.13617312163114548</v>
      </c>
      <c r="F11" s="16">
        <f t="shared" si="1"/>
        <v>1.854311905477074E-2</v>
      </c>
      <c r="G11" s="15">
        <v>7208595.2730069701</v>
      </c>
      <c r="H11" s="15">
        <v>7208595.5520575978</v>
      </c>
      <c r="I11" s="16">
        <f t="shared" si="2"/>
        <v>-0.27905062772333622</v>
      </c>
      <c r="J11" s="16">
        <f t="shared" si="3"/>
        <v>7.7869252832787977E-2</v>
      </c>
      <c r="K11" s="17">
        <f t="shared" si="4"/>
        <v>9.6412371887558718E-2</v>
      </c>
    </row>
    <row r="12" spans="1:11" x14ac:dyDescent="0.2">
      <c r="A12" t="s">
        <v>34</v>
      </c>
      <c r="B12" t="s">
        <v>77</v>
      </c>
      <c r="C12" s="15">
        <v>893140.30450033897</v>
      </c>
      <c r="D12" s="15">
        <v>893140.39058639656</v>
      </c>
      <c r="E12" s="16">
        <f t="shared" ref="E12:E29" si="5">C12-D12</f>
        <v>-8.6086057592183352E-2</v>
      </c>
      <c r="F12" s="16">
        <f t="shared" ref="F12:F29" si="6">E12*E12</f>
        <v>7.4108093117647086E-3</v>
      </c>
      <c r="G12" s="15">
        <v>7317288.1550074201</v>
      </c>
      <c r="H12" s="15">
        <v>7317287.9999999981</v>
      </c>
      <c r="I12" s="16">
        <f t="shared" ref="I12:I29" si="7">G12-H12</f>
        <v>0.15500742197036743</v>
      </c>
      <c r="J12" s="16">
        <f t="shared" ref="J12:J29" si="8">I12*I12</f>
        <v>2.4027300865899548E-2</v>
      </c>
      <c r="K12" s="17">
        <f t="shared" ref="K12:K29" si="9">F12+J12</f>
        <v>3.1438110177664257E-2</v>
      </c>
    </row>
    <row r="13" spans="1:11" x14ac:dyDescent="0.2">
      <c r="A13" t="s">
        <v>35</v>
      </c>
      <c r="B13" t="s">
        <v>77</v>
      </c>
      <c r="C13" s="15">
        <v>879782.986000214</v>
      </c>
      <c r="D13" s="15">
        <v>879782.986000214</v>
      </c>
      <c r="E13" s="16">
        <f t="shared" si="5"/>
        <v>0</v>
      </c>
      <c r="F13" s="16">
        <f t="shared" si="6"/>
        <v>0</v>
      </c>
      <c r="G13" s="15">
        <v>7308817.6565073999</v>
      </c>
      <c r="H13" s="15">
        <v>7308817.6565073999</v>
      </c>
      <c r="I13" s="16">
        <f t="shared" si="7"/>
        <v>0</v>
      </c>
      <c r="J13" s="16">
        <f t="shared" si="8"/>
        <v>0</v>
      </c>
      <c r="K13" s="17">
        <f t="shared" si="9"/>
        <v>0</v>
      </c>
    </row>
    <row r="14" spans="1:11" x14ac:dyDescent="0.2">
      <c r="A14" t="s">
        <v>36</v>
      </c>
      <c r="B14" t="s">
        <v>77</v>
      </c>
      <c r="C14" s="15">
        <v>995657.31900012493</v>
      </c>
      <c r="D14" s="15">
        <v>995657.62484558567</v>
      </c>
      <c r="E14" s="16">
        <f t="shared" si="5"/>
        <v>-0.30584546073805541</v>
      </c>
      <c r="F14" s="16">
        <f t="shared" si="6"/>
        <v>9.3541445854073396E-2</v>
      </c>
      <c r="G14" s="15">
        <v>7314995.8450074308</v>
      </c>
      <c r="H14" s="15">
        <v>7314995.8177984105</v>
      </c>
      <c r="I14" s="16">
        <f t="shared" si="7"/>
        <v>2.7209020219743252E-2</v>
      </c>
      <c r="J14" s="16">
        <f t="shared" si="8"/>
        <v>7.4033078131839711E-4</v>
      </c>
      <c r="K14" s="17">
        <f t="shared" si="9"/>
        <v>9.4281776635391792E-2</v>
      </c>
    </row>
    <row r="15" spans="1:11" x14ac:dyDescent="0.2">
      <c r="A15" t="s">
        <v>37</v>
      </c>
      <c r="B15" t="s">
        <v>77</v>
      </c>
      <c r="C15" s="15">
        <v>888700.81100030488</v>
      </c>
      <c r="D15" s="15">
        <v>888700.70838480466</v>
      </c>
      <c r="E15" s="16">
        <f t="shared" si="5"/>
        <v>0.10261550021823496</v>
      </c>
      <c r="F15" s="16">
        <f t="shared" si="6"/>
        <v>1.0529940885038579E-2</v>
      </c>
      <c r="G15" s="15">
        <v>7254075.6895071613</v>
      </c>
      <c r="H15" s="15">
        <v>7254075.786316786</v>
      </c>
      <c r="I15" s="16">
        <f t="shared" si="7"/>
        <v>-9.6809624694287777E-2</v>
      </c>
      <c r="J15" s="16">
        <f t="shared" si="8"/>
        <v>9.3721034334488529E-3</v>
      </c>
      <c r="K15" s="17">
        <f t="shared" si="9"/>
        <v>1.9902044318487432E-2</v>
      </c>
    </row>
    <row r="16" spans="1:11" x14ac:dyDescent="0.2">
      <c r="A16" t="s">
        <v>38</v>
      </c>
      <c r="B16" t="s">
        <v>77</v>
      </c>
      <c r="C16" s="15">
        <v>915648.36300024099</v>
      </c>
      <c r="D16" s="15">
        <v>915648.36300024099</v>
      </c>
      <c r="E16" s="16">
        <f t="shared" si="5"/>
        <v>0</v>
      </c>
      <c r="F16" s="16">
        <f t="shared" si="6"/>
        <v>0</v>
      </c>
      <c r="G16" s="15">
        <v>7253594.9175071698</v>
      </c>
      <c r="H16" s="15">
        <v>7253594.9175071698</v>
      </c>
      <c r="I16" s="16">
        <f t="shared" si="7"/>
        <v>0</v>
      </c>
      <c r="J16" s="16">
        <f t="shared" si="8"/>
        <v>0</v>
      </c>
      <c r="K16" s="17">
        <f t="shared" si="9"/>
        <v>0</v>
      </c>
    </row>
    <row r="17" spans="1:11" x14ac:dyDescent="0.2">
      <c r="A17" t="s">
        <v>39</v>
      </c>
      <c r="B17" t="s">
        <v>77</v>
      </c>
      <c r="C17" s="15">
        <v>928402.66650014499</v>
      </c>
      <c r="D17" s="15">
        <v>928402.51831280778</v>
      </c>
      <c r="E17" s="16">
        <f t="shared" si="5"/>
        <v>0.14818733721040189</v>
      </c>
      <c r="F17" s="16">
        <f t="shared" si="6"/>
        <v>2.195948690950936E-2</v>
      </c>
      <c r="G17" s="15">
        <v>7219591.1635070397</v>
      </c>
      <c r="H17" s="15">
        <v>7219591.3904319834</v>
      </c>
      <c r="I17" s="16">
        <f t="shared" si="7"/>
        <v>-0.22692494373768568</v>
      </c>
      <c r="J17" s="16">
        <f t="shared" si="8"/>
        <v>5.1494930090351811E-2</v>
      </c>
      <c r="K17" s="17">
        <f t="shared" si="9"/>
        <v>7.3454416999861175E-2</v>
      </c>
    </row>
    <row r="18" spans="1:11" x14ac:dyDescent="0.2">
      <c r="A18" t="s">
        <v>40</v>
      </c>
      <c r="B18" t="s">
        <v>77</v>
      </c>
      <c r="C18" s="15">
        <v>940572.76950020494</v>
      </c>
      <c r="D18" s="15">
        <v>940572.76950020494</v>
      </c>
      <c r="E18" s="16">
        <f t="shared" si="5"/>
        <v>0</v>
      </c>
      <c r="F18" s="16">
        <f t="shared" si="6"/>
        <v>0</v>
      </c>
      <c r="G18" s="15">
        <v>7284774.9915073197</v>
      </c>
      <c r="H18" s="15">
        <v>7284774.9915073197</v>
      </c>
      <c r="I18" s="16">
        <f t="shared" si="7"/>
        <v>0</v>
      </c>
      <c r="J18" s="16">
        <f t="shared" si="8"/>
        <v>0</v>
      </c>
      <c r="K18" s="17">
        <f t="shared" si="9"/>
        <v>0</v>
      </c>
    </row>
    <row r="19" spans="1:11" x14ac:dyDescent="0.2">
      <c r="A19" t="s">
        <v>41</v>
      </c>
      <c r="B19" t="s">
        <v>77</v>
      </c>
      <c r="C19" s="15">
        <v>976191.96150017099</v>
      </c>
      <c r="D19" s="15">
        <v>976191.83338480478</v>
      </c>
      <c r="E19" s="16">
        <f t="shared" si="5"/>
        <v>0.12811536621302366</v>
      </c>
      <c r="F19" s="16">
        <f t="shared" si="6"/>
        <v>1.6413547059897164E-2</v>
      </c>
      <c r="G19" s="15">
        <v>7320078.3405074403</v>
      </c>
      <c r="H19" s="15">
        <v>7320078.1876544142</v>
      </c>
      <c r="I19" s="16">
        <f t="shared" si="7"/>
        <v>0.15285302605479956</v>
      </c>
      <c r="J19" s="16">
        <f t="shared" si="8"/>
        <v>2.3364047574109231E-2</v>
      </c>
      <c r="K19" s="17">
        <f t="shared" si="9"/>
        <v>3.9777594634006395E-2</v>
      </c>
    </row>
    <row r="20" spans="1:11" x14ac:dyDescent="0.2">
      <c r="A20" t="s">
        <v>42</v>
      </c>
      <c r="B20" t="s">
        <v>77</v>
      </c>
      <c r="C20" s="15">
        <v>937602.4750002661</v>
      </c>
      <c r="D20" s="15">
        <v>937602.4750002661</v>
      </c>
      <c r="E20" s="16">
        <f t="shared" si="5"/>
        <v>0</v>
      </c>
      <c r="F20" s="16">
        <f t="shared" si="6"/>
        <v>0</v>
      </c>
      <c r="G20" s="15">
        <v>7300035.8165073702</v>
      </c>
      <c r="H20" s="15">
        <v>7300035.8165073702</v>
      </c>
      <c r="I20" s="16">
        <f t="shared" si="7"/>
        <v>0</v>
      </c>
      <c r="J20" s="16">
        <f t="shared" si="8"/>
        <v>0</v>
      </c>
      <c r="K20" s="17">
        <f t="shared" si="9"/>
        <v>0</v>
      </c>
    </row>
    <row r="21" spans="1:11" x14ac:dyDescent="0.2">
      <c r="A21" t="s">
        <v>43</v>
      </c>
      <c r="B21" t="s">
        <v>77</v>
      </c>
      <c r="C21" s="15">
        <v>878150.10199999996</v>
      </c>
      <c r="D21" s="15">
        <v>878150.10199999996</v>
      </c>
      <c r="E21" s="16">
        <f t="shared" si="5"/>
        <v>0</v>
      </c>
      <c r="F21" s="16">
        <f t="shared" si="6"/>
        <v>0</v>
      </c>
      <c r="G21" s="15">
        <v>7254902.2399999993</v>
      </c>
      <c r="H21" s="15">
        <v>7254902.2399999993</v>
      </c>
      <c r="I21" s="16">
        <f t="shared" si="7"/>
        <v>0</v>
      </c>
      <c r="J21" s="16">
        <f t="shared" si="8"/>
        <v>0</v>
      </c>
      <c r="K21" s="17">
        <f t="shared" si="9"/>
        <v>0</v>
      </c>
    </row>
    <row r="22" spans="1:11" x14ac:dyDescent="0.2">
      <c r="A22" t="s">
        <v>44</v>
      </c>
      <c r="B22" t="s">
        <v>77</v>
      </c>
      <c r="C22" s="15">
        <v>878219.92099999997</v>
      </c>
      <c r="D22" s="15">
        <v>878219.92099999997</v>
      </c>
      <c r="E22" s="16">
        <f t="shared" si="5"/>
        <v>0</v>
      </c>
      <c r="F22" s="16">
        <f t="shared" si="6"/>
        <v>0</v>
      </c>
      <c r="G22" s="15">
        <v>7277301.273000001</v>
      </c>
      <c r="H22" s="15">
        <v>7277301.273000001</v>
      </c>
      <c r="I22" s="16">
        <f t="shared" si="7"/>
        <v>0</v>
      </c>
      <c r="J22" s="16">
        <f t="shared" si="8"/>
        <v>0</v>
      </c>
      <c r="K22" s="17">
        <f t="shared" si="9"/>
        <v>0</v>
      </c>
    </row>
    <row r="23" spans="1:11" x14ac:dyDescent="0.2">
      <c r="A23" t="s">
        <v>45</v>
      </c>
      <c r="B23" t="s">
        <v>77</v>
      </c>
      <c r="C23" s="15">
        <v>882484.46100000001</v>
      </c>
      <c r="D23" s="15">
        <v>882484.32037040521</v>
      </c>
      <c r="E23" s="16">
        <f t="shared" si="5"/>
        <v>0.14062959479633719</v>
      </c>
      <c r="F23" s="16">
        <f t="shared" si="6"/>
        <v>1.9776682932581988E-2</v>
      </c>
      <c r="G23" s="15">
        <v>7291273.8710000003</v>
      </c>
      <c r="H23" s="15">
        <v>7291273.7787552103</v>
      </c>
      <c r="I23" s="16">
        <f t="shared" si="7"/>
        <v>9.2244789935648441E-2</v>
      </c>
      <c r="J23" s="16">
        <f t="shared" si="8"/>
        <v>8.5091012702719071E-3</v>
      </c>
      <c r="K23" s="17">
        <f t="shared" si="9"/>
        <v>2.8285784202853895E-2</v>
      </c>
    </row>
    <row r="24" spans="1:11" x14ac:dyDescent="0.2">
      <c r="A24" t="s">
        <v>46</v>
      </c>
      <c r="B24" t="s">
        <v>77</v>
      </c>
      <c r="C24" s="15">
        <v>887984.17500000005</v>
      </c>
      <c r="D24" s="15">
        <v>887984.04434160632</v>
      </c>
      <c r="E24" s="16">
        <f t="shared" si="5"/>
        <v>0.13065839372575283</v>
      </c>
      <c r="F24" s="16">
        <f t="shared" si="6"/>
        <v>1.7071615850993847E-2</v>
      </c>
      <c r="G24" s="15">
        <v>7227637.0029999996</v>
      </c>
      <c r="H24" s="15">
        <v>7227637.0650719982</v>
      </c>
      <c r="I24" s="16">
        <f t="shared" si="7"/>
        <v>-6.2071998603641987E-2</v>
      </c>
      <c r="J24" s="16">
        <f t="shared" si="8"/>
        <v>3.8529330106505328E-3</v>
      </c>
      <c r="K24" s="17">
        <f t="shared" si="9"/>
        <v>2.0924548861644379E-2</v>
      </c>
    </row>
    <row r="25" spans="1:11" x14ac:dyDescent="0.2">
      <c r="A25" t="s">
        <v>47</v>
      </c>
      <c r="B25" t="s">
        <v>77</v>
      </c>
      <c r="C25" s="15">
        <v>895411.44800000009</v>
      </c>
      <c r="D25" s="15">
        <v>895411.44800000009</v>
      </c>
      <c r="E25" s="16">
        <f t="shared" si="5"/>
        <v>0</v>
      </c>
      <c r="F25" s="16">
        <f t="shared" si="6"/>
        <v>0</v>
      </c>
      <c r="G25" s="15">
        <v>7290767.9949999992</v>
      </c>
      <c r="H25" s="15">
        <v>7290767.9949999992</v>
      </c>
      <c r="I25" s="16">
        <f t="shared" si="7"/>
        <v>0</v>
      </c>
      <c r="J25" s="16">
        <f t="shared" si="8"/>
        <v>0</v>
      </c>
      <c r="K25" s="17">
        <f t="shared" si="9"/>
        <v>0</v>
      </c>
    </row>
    <row r="26" spans="1:11" x14ac:dyDescent="0.2">
      <c r="A26" t="s">
        <v>48</v>
      </c>
      <c r="B26" t="s">
        <v>77</v>
      </c>
      <c r="C26" s="15">
        <v>895456.11199999996</v>
      </c>
      <c r="D26" s="15">
        <v>895456.11199999996</v>
      </c>
      <c r="E26" s="16">
        <f t="shared" si="5"/>
        <v>0</v>
      </c>
      <c r="F26" s="16">
        <f t="shared" si="6"/>
        <v>0</v>
      </c>
      <c r="G26" s="15">
        <v>7274908.7939999988</v>
      </c>
      <c r="H26" s="15">
        <v>7274908.7939999988</v>
      </c>
      <c r="I26" s="16">
        <f t="shared" si="7"/>
        <v>0</v>
      </c>
      <c r="J26" s="16">
        <f t="shared" si="8"/>
        <v>0</v>
      </c>
      <c r="K26" s="17">
        <f t="shared" si="9"/>
        <v>0</v>
      </c>
    </row>
    <row r="27" spans="1:11" x14ac:dyDescent="0.2">
      <c r="A27" t="s">
        <v>49</v>
      </c>
      <c r="B27" t="s">
        <v>77</v>
      </c>
      <c r="C27" s="15">
        <v>896037.92700000003</v>
      </c>
      <c r="D27" s="15">
        <v>896037.76831280766</v>
      </c>
      <c r="E27" s="16">
        <f t="shared" si="5"/>
        <v>0.15868719236459583</v>
      </c>
      <c r="F27" s="16">
        <f t="shared" si="6"/>
        <v>2.5181625020558242E-2</v>
      </c>
      <c r="G27" s="15">
        <v>7220824.4359999998</v>
      </c>
      <c r="H27" s="15">
        <v>7220824.7082303921</v>
      </c>
      <c r="I27" s="16">
        <f t="shared" si="7"/>
        <v>-0.27223039232194424</v>
      </c>
      <c r="J27" s="16">
        <f t="shared" si="8"/>
        <v>7.4109386503759672E-2</v>
      </c>
      <c r="K27" s="17">
        <f t="shared" si="9"/>
        <v>9.9291011524317907E-2</v>
      </c>
    </row>
    <row r="28" spans="1:11" x14ac:dyDescent="0.2">
      <c r="A28" t="s">
        <v>50</v>
      </c>
      <c r="B28" t="s">
        <v>77</v>
      </c>
      <c r="C28" s="15">
        <v>901733.85600000003</v>
      </c>
      <c r="D28" s="15">
        <v>901733.96610079601</v>
      </c>
      <c r="E28" s="16">
        <f t="shared" si="5"/>
        <v>-0.1101007959805429</v>
      </c>
      <c r="F28" s="16">
        <f t="shared" si="6"/>
        <v>1.2122185275549131E-2</v>
      </c>
      <c r="G28" s="15">
        <v>7250622.9800000004</v>
      </c>
      <c r="H28" s="15">
        <v>7250622.9869855996</v>
      </c>
      <c r="I28" s="16">
        <f t="shared" si="7"/>
        <v>-6.9855991750955582E-3</v>
      </c>
      <c r="J28" s="16">
        <f t="shared" si="8"/>
        <v>4.8798595835095743E-5</v>
      </c>
      <c r="K28" s="17">
        <f t="shared" si="9"/>
        <v>1.2170983871384227E-2</v>
      </c>
    </row>
    <row r="29" spans="1:11" x14ac:dyDescent="0.2">
      <c r="A29" t="s">
        <v>51</v>
      </c>
      <c r="B29" t="s">
        <v>77</v>
      </c>
      <c r="C29" s="15">
        <v>913223.38899999985</v>
      </c>
      <c r="D29" s="15">
        <v>913223.38899999985</v>
      </c>
      <c r="E29" s="16">
        <f t="shared" si="5"/>
        <v>0</v>
      </c>
      <c r="F29" s="16">
        <f t="shared" si="6"/>
        <v>0</v>
      </c>
      <c r="G29" s="15">
        <v>7271740.3480000002</v>
      </c>
      <c r="H29" s="15">
        <v>7271740.3480000002</v>
      </c>
      <c r="I29" s="16">
        <f t="shared" si="7"/>
        <v>0</v>
      </c>
      <c r="J29" s="16">
        <f t="shared" si="8"/>
        <v>0</v>
      </c>
      <c r="K29" s="17">
        <f t="shared" si="9"/>
        <v>0</v>
      </c>
    </row>
    <row r="30" spans="1:11" x14ac:dyDescent="0.2">
      <c r="A30" t="s">
        <v>52</v>
      </c>
      <c r="B30" t="s">
        <v>77</v>
      </c>
      <c r="C30" s="15">
        <v>913915.14099999995</v>
      </c>
      <c r="D30" s="15">
        <v>913915.14099999995</v>
      </c>
      <c r="E30" s="16">
        <f t="shared" si="0"/>
        <v>0</v>
      </c>
      <c r="F30" s="16">
        <f t="shared" si="1"/>
        <v>0</v>
      </c>
      <c r="G30" s="15">
        <v>7311262.2570000002</v>
      </c>
      <c r="H30" s="15">
        <v>7311262.2570000002</v>
      </c>
      <c r="I30" s="16">
        <f t="shared" si="2"/>
        <v>0</v>
      </c>
      <c r="J30" s="16">
        <f t="shared" si="3"/>
        <v>0</v>
      </c>
      <c r="K30" s="17">
        <f t="shared" si="4"/>
        <v>0</v>
      </c>
    </row>
    <row r="31" spans="1:11" x14ac:dyDescent="0.2">
      <c r="A31" t="s">
        <v>53</v>
      </c>
      <c r="B31" t="s">
        <v>77</v>
      </c>
      <c r="C31" s="15">
        <v>920454.8</v>
      </c>
      <c r="D31" s="15">
        <v>920454.66934160655</v>
      </c>
      <c r="E31" s="16">
        <f t="shared" si="0"/>
        <v>0.13065839349292219</v>
      </c>
      <c r="F31" s="16">
        <f t="shared" si="1"/>
        <v>1.707161579015129E-2</v>
      </c>
      <c r="G31" s="15">
        <v>7287802.4610000001</v>
      </c>
      <c r="H31" s="15">
        <v>7287802.4219136033</v>
      </c>
      <c r="I31" s="16">
        <f t="shared" si="2"/>
        <v>3.9086396805942059E-2</v>
      </c>
      <c r="J31" s="16">
        <f t="shared" si="3"/>
        <v>1.5277464152715576E-3</v>
      </c>
      <c r="K31" s="17">
        <f t="shared" si="4"/>
        <v>1.8599362205422847E-2</v>
      </c>
    </row>
    <row r="32" spans="1:11" x14ac:dyDescent="0.2">
      <c r="A32" t="s">
        <v>54</v>
      </c>
      <c r="B32" t="s">
        <v>77</v>
      </c>
      <c r="C32" s="15">
        <v>929836.93200000003</v>
      </c>
      <c r="D32" s="15">
        <v>929837.04161519499</v>
      </c>
      <c r="E32" s="16">
        <f t="shared" si="0"/>
        <v>-0.10961519496049732</v>
      </c>
      <c r="F32" s="16">
        <f t="shared" si="1"/>
        <v>1.2015490966227838E-2</v>
      </c>
      <c r="G32" s="15">
        <v>7271281.0470000003</v>
      </c>
      <c r="H32" s="15">
        <v>7271281.117129595</v>
      </c>
      <c r="I32" s="16">
        <f t="shared" si="2"/>
        <v>-7.0129594765603542E-2</v>
      </c>
      <c r="J32" s="16">
        <f t="shared" si="3"/>
        <v>4.9181600619877678E-3</v>
      </c>
      <c r="K32" s="17">
        <f t="shared" si="4"/>
        <v>1.6933651028215604E-2</v>
      </c>
    </row>
    <row r="33" spans="1:11" x14ac:dyDescent="0.2">
      <c r="A33" t="s">
        <v>55</v>
      </c>
      <c r="B33" t="s">
        <v>77</v>
      </c>
      <c r="C33" s="15">
        <v>931489.60100000014</v>
      </c>
      <c r="D33" s="15">
        <v>931489.50787040545</v>
      </c>
      <c r="E33" s="16">
        <f t="shared" si="0"/>
        <v>9.3129594693891704E-2</v>
      </c>
      <c r="F33" s="16">
        <f t="shared" si="1"/>
        <v>8.673121407848542E-3</v>
      </c>
      <c r="G33" s="15">
        <v>7315919.0890000006</v>
      </c>
      <c r="H33" s="15">
        <v>7315918.973971203</v>
      </c>
      <c r="I33" s="16">
        <f t="shared" si="2"/>
        <v>0.1150287976488471</v>
      </c>
      <c r="J33" s="16">
        <f t="shared" si="3"/>
        <v>1.3231624288539412E-2</v>
      </c>
      <c r="K33" s="17">
        <f t="shared" si="4"/>
        <v>2.1904745696387954E-2</v>
      </c>
    </row>
    <row r="34" spans="1:11" x14ac:dyDescent="0.2">
      <c r="A34" t="s">
        <v>56</v>
      </c>
      <c r="B34" t="s">
        <v>77</v>
      </c>
      <c r="C34" s="15">
        <v>932471.49400000006</v>
      </c>
      <c r="D34" s="15">
        <v>932470.81023683085</v>
      </c>
      <c r="E34" s="16">
        <f t="shared" si="0"/>
        <v>0.68376316921785474</v>
      </c>
      <c r="F34" s="16">
        <f t="shared" si="1"/>
        <v>0.46753207157884463</v>
      </c>
      <c r="G34" s="15">
        <v>7242020.5520000001</v>
      </c>
      <c r="H34" s="15">
        <v>7242020.4609567998</v>
      </c>
      <c r="I34" s="16">
        <f t="shared" si="2"/>
        <v>9.1043200343847275E-2</v>
      </c>
      <c r="J34" s="16">
        <f t="shared" si="3"/>
        <v>8.2888643288499125E-3</v>
      </c>
      <c r="K34" s="17">
        <f t="shared" si="4"/>
        <v>0.47582093590769453</v>
      </c>
    </row>
    <row r="35" spans="1:11" x14ac:dyDescent="0.2">
      <c r="A35" t="s">
        <v>57</v>
      </c>
      <c r="B35" t="s">
        <v>77</v>
      </c>
      <c r="C35" s="15">
        <v>947665.87100000016</v>
      </c>
      <c r="D35" s="15">
        <v>947665.95308639645</v>
      </c>
      <c r="E35" s="16">
        <f t="shared" si="0"/>
        <v>-8.2086396287195385E-2</v>
      </c>
      <c r="F35" s="16">
        <f t="shared" si="1"/>
        <v>6.7381764554184844E-3</v>
      </c>
      <c r="G35" s="15">
        <v>7276400.3019999992</v>
      </c>
      <c r="H35" s="15">
        <v>7276400.3958848072</v>
      </c>
      <c r="I35" s="16">
        <f t="shared" si="2"/>
        <v>-9.3884808011353016E-2</v>
      </c>
      <c r="J35" s="16">
        <f t="shared" si="3"/>
        <v>8.8143571753286146E-3</v>
      </c>
      <c r="K35" s="17">
        <f t="shared" si="4"/>
        <v>1.5552533630747099E-2</v>
      </c>
    </row>
    <row r="36" spans="1:11" x14ac:dyDescent="0.2">
      <c r="A36" t="s">
        <v>58</v>
      </c>
      <c r="B36" t="s">
        <v>77</v>
      </c>
      <c r="C36" s="15">
        <v>948998.23600000015</v>
      </c>
      <c r="D36" s="15">
        <v>948998.30205759767</v>
      </c>
      <c r="E36" s="16">
        <f t="shared" si="0"/>
        <v>-6.6057597519829869E-2</v>
      </c>
      <c r="F36" s="16">
        <f t="shared" si="1"/>
        <v>4.3636061900918337E-3</v>
      </c>
      <c r="G36" s="15">
        <v>7336580.2579999994</v>
      </c>
      <c r="H36" s="15">
        <v>7336580.0965536172</v>
      </c>
      <c r="I36" s="16">
        <f t="shared" si="2"/>
        <v>0.16144638229161501</v>
      </c>
      <c r="J36" s="16">
        <f t="shared" si="3"/>
        <v>2.60649343550503E-2</v>
      </c>
      <c r="K36" s="17">
        <f t="shared" si="4"/>
        <v>3.0428540545142133E-2</v>
      </c>
    </row>
    <row r="37" spans="1:11" x14ac:dyDescent="0.2">
      <c r="A37" t="s">
        <v>59</v>
      </c>
      <c r="B37" t="s">
        <v>77</v>
      </c>
      <c r="C37" s="15">
        <v>958838.12500000012</v>
      </c>
      <c r="D37" s="15">
        <v>958838.12500000012</v>
      </c>
      <c r="E37" s="16">
        <f t="shared" si="0"/>
        <v>0</v>
      </c>
      <c r="F37" s="16">
        <f t="shared" si="1"/>
        <v>0</v>
      </c>
      <c r="G37" s="15">
        <v>7320475.7070000004</v>
      </c>
      <c r="H37" s="15">
        <v>7320475.7070000004</v>
      </c>
      <c r="I37" s="16">
        <f t="shared" si="2"/>
        <v>0</v>
      </c>
      <c r="J37" s="16">
        <f t="shared" si="3"/>
        <v>0</v>
      </c>
      <c r="K37" s="17">
        <f t="shared" si="4"/>
        <v>0</v>
      </c>
    </row>
    <row r="38" spans="1:11" x14ac:dyDescent="0.2">
      <c r="A38" t="s">
        <v>60</v>
      </c>
      <c r="B38" t="s">
        <v>77</v>
      </c>
      <c r="C38" s="15">
        <v>962767.48699999985</v>
      </c>
      <c r="D38" s="15">
        <v>962767.66918719257</v>
      </c>
      <c r="E38" s="16">
        <f t="shared" si="0"/>
        <v>-0.18218719272408634</v>
      </c>
      <c r="F38" s="16">
        <f t="shared" si="1"/>
        <v>3.3192173192683382E-2</v>
      </c>
      <c r="G38" s="15">
        <v>7221587.5769999996</v>
      </c>
      <c r="H38" s="15">
        <v>7221587.7212447906</v>
      </c>
      <c r="I38" s="16">
        <f t="shared" si="2"/>
        <v>-0.14424479100853205</v>
      </c>
      <c r="J38" s="16">
        <f t="shared" si="3"/>
        <v>2.0806559733095087E-2</v>
      </c>
      <c r="K38" s="17">
        <f t="shared" si="4"/>
        <v>5.3998732925778468E-2</v>
      </c>
    </row>
    <row r="39" spans="1:11" x14ac:dyDescent="0.2">
      <c r="A39" t="s">
        <v>61</v>
      </c>
      <c r="B39" t="s">
        <v>77</v>
      </c>
      <c r="C39" s="15">
        <v>967361.50300000003</v>
      </c>
      <c r="D39" s="15">
        <v>967361.50300000003</v>
      </c>
      <c r="E39" s="16">
        <f t="shared" si="0"/>
        <v>0</v>
      </c>
      <c r="F39" s="16">
        <f t="shared" si="1"/>
        <v>0</v>
      </c>
      <c r="G39" s="15">
        <v>7252155.1319999993</v>
      </c>
      <c r="H39" s="15">
        <v>7252155.1319999993</v>
      </c>
      <c r="I39" s="16">
        <f t="shared" si="2"/>
        <v>0</v>
      </c>
      <c r="J39" s="16">
        <f t="shared" si="3"/>
        <v>0</v>
      </c>
      <c r="K39" s="17">
        <f t="shared" si="4"/>
        <v>0</v>
      </c>
    </row>
    <row r="40" spans="1:11" x14ac:dyDescent="0.2">
      <c r="A40" t="s">
        <v>62</v>
      </c>
      <c r="B40" t="s">
        <v>77</v>
      </c>
      <c r="C40" s="15">
        <v>967322.375</v>
      </c>
      <c r="D40" s="15">
        <v>967322.53117279289</v>
      </c>
      <c r="E40" s="16">
        <f t="shared" si="0"/>
        <v>-0.15617279289290309</v>
      </c>
      <c r="F40" s="16">
        <f t="shared" si="1"/>
        <v>2.4389941239969602E-2</v>
      </c>
      <c r="G40" s="15">
        <v>7267372.2649999997</v>
      </c>
      <c r="H40" s="15">
        <v>7267372.2657408128</v>
      </c>
      <c r="I40" s="16">
        <f t="shared" si="2"/>
        <v>-7.4081309139728546E-4</v>
      </c>
      <c r="J40" s="16">
        <f t="shared" si="3"/>
        <v>5.4880403638560282E-7</v>
      </c>
      <c r="K40" s="17">
        <f t="shared" si="4"/>
        <v>2.4390490044005987E-2</v>
      </c>
    </row>
    <row r="41" spans="1:11" x14ac:dyDescent="0.2">
      <c r="A41" t="s">
        <v>63</v>
      </c>
      <c r="B41" t="s">
        <v>77</v>
      </c>
      <c r="C41" s="15">
        <v>972144.97500000009</v>
      </c>
      <c r="D41" s="15">
        <v>972145.24727358902</v>
      </c>
      <c r="E41" s="16">
        <f t="shared" si="0"/>
        <v>-0.27227358892560005</v>
      </c>
      <c r="F41" s="16">
        <f t="shared" si="1"/>
        <v>7.4132907226426639E-2</v>
      </c>
      <c r="G41" s="15">
        <v>7287857.284</v>
      </c>
      <c r="H41" s="15">
        <v>7287857.2266976107</v>
      </c>
      <c r="I41" s="16">
        <f t="shared" si="2"/>
        <v>5.7302389293909073E-2</v>
      </c>
      <c r="J41" s="16">
        <f t="shared" si="3"/>
        <v>3.2835638187907051E-3</v>
      </c>
      <c r="K41" s="17">
        <f t="shared" si="4"/>
        <v>7.7416471045217344E-2</v>
      </c>
    </row>
    <row r="42" spans="1:11" x14ac:dyDescent="0.2">
      <c r="A42" t="s">
        <v>64</v>
      </c>
      <c r="B42" t="s">
        <v>77</v>
      </c>
      <c r="C42" s="15">
        <v>975809.73200000008</v>
      </c>
      <c r="D42" s="15">
        <v>975809.84110079589</v>
      </c>
      <c r="E42" s="16">
        <f t="shared" si="0"/>
        <v>-0.10910079581663013</v>
      </c>
      <c r="F42" s="16">
        <f t="shared" si="1"/>
        <v>1.1902983647822017E-2</v>
      </c>
      <c r="G42" s="15">
        <v>7234634.6679999987</v>
      </c>
      <c r="H42" s="15">
        <v>7234634.7733023874</v>
      </c>
      <c r="I42" s="16">
        <f t="shared" si="2"/>
        <v>-0.10530238877981901</v>
      </c>
      <c r="J42" s="16">
        <f t="shared" si="3"/>
        <v>1.1088593082736152E-2</v>
      </c>
      <c r="K42" s="17">
        <f t="shared" si="4"/>
        <v>2.2991576730558169E-2</v>
      </c>
    </row>
    <row r="43" spans="1:11" x14ac:dyDescent="0.2">
      <c r="A43" t="s">
        <v>65</v>
      </c>
      <c r="B43" t="s">
        <v>77</v>
      </c>
      <c r="C43" s="15">
        <v>991119.2699999999</v>
      </c>
      <c r="D43" s="15">
        <v>991119.2699999999</v>
      </c>
      <c r="E43" s="16">
        <f t="shared" si="0"/>
        <v>0</v>
      </c>
      <c r="F43" s="16">
        <f t="shared" si="1"/>
        <v>0</v>
      </c>
      <c r="G43" s="15">
        <v>7240442.8970000008</v>
      </c>
      <c r="H43" s="15">
        <v>7240442.8970000008</v>
      </c>
      <c r="I43" s="16">
        <f t="shared" si="2"/>
        <v>0</v>
      </c>
      <c r="J43" s="16">
        <f t="shared" si="3"/>
        <v>0</v>
      </c>
      <c r="K43" s="17">
        <f t="shared" si="4"/>
        <v>0</v>
      </c>
    </row>
    <row r="44" spans="1:11" x14ac:dyDescent="0.2">
      <c r="A44" t="s">
        <v>66</v>
      </c>
      <c r="B44" t="s">
        <v>77</v>
      </c>
      <c r="C44" s="15">
        <v>991971.36300000001</v>
      </c>
      <c r="D44" s="15">
        <v>991971.36300000001</v>
      </c>
      <c r="E44" s="16">
        <f t="shared" si="0"/>
        <v>0</v>
      </c>
      <c r="F44" s="16">
        <f t="shared" si="1"/>
        <v>0</v>
      </c>
      <c r="G44" s="15">
        <v>7260139.8229999999</v>
      </c>
      <c r="H44" s="15">
        <v>7260139.8229999999</v>
      </c>
      <c r="I44" s="16">
        <f t="shared" si="2"/>
        <v>0</v>
      </c>
      <c r="J44" s="16">
        <f t="shared" si="3"/>
        <v>0</v>
      </c>
      <c r="K44" s="17">
        <f t="shared" si="4"/>
        <v>0</v>
      </c>
    </row>
    <row r="45" spans="1:11" x14ac:dyDescent="0.2">
      <c r="A45" t="s">
        <v>67</v>
      </c>
      <c r="B45" t="s">
        <v>77</v>
      </c>
      <c r="C45" s="15">
        <v>992916.63</v>
      </c>
      <c r="D45" s="15">
        <v>992916.70308639645</v>
      </c>
      <c r="E45" s="16">
        <f t="shared" si="0"/>
        <v>-7.3086396441794932E-2</v>
      </c>
      <c r="F45" s="16">
        <f t="shared" si="1"/>
        <v>5.3416213448472145E-3</v>
      </c>
      <c r="G45" s="15">
        <v>7293003.4869999997</v>
      </c>
      <c r="H45" s="15">
        <v>7293003.3958848054</v>
      </c>
      <c r="I45" s="16">
        <f t="shared" si="2"/>
        <v>9.1115194372832775E-2</v>
      </c>
      <c r="J45" s="16">
        <f t="shared" si="3"/>
        <v>8.3019786455990965E-3</v>
      </c>
      <c r="K45" s="17">
        <f t="shared" si="4"/>
        <v>1.3643599990446311E-2</v>
      </c>
    </row>
    <row r="46" spans="1:11" x14ac:dyDescent="0.2">
      <c r="A46" t="s">
        <v>68</v>
      </c>
      <c r="B46" t="s">
        <v>77</v>
      </c>
      <c r="C46" s="15">
        <v>916785.16200000001</v>
      </c>
      <c r="D46" s="15">
        <v>916785.16200000001</v>
      </c>
      <c r="E46" s="16">
        <f t="shared" si="0"/>
        <v>0</v>
      </c>
      <c r="F46" s="16">
        <f t="shared" si="1"/>
        <v>0</v>
      </c>
      <c r="G46" s="15">
        <v>7300717.8090000013</v>
      </c>
      <c r="H46" s="15">
        <v>7300717.8090000013</v>
      </c>
      <c r="I46" s="16">
        <f t="shared" si="2"/>
        <v>0</v>
      </c>
      <c r="J46" s="16">
        <f t="shared" si="3"/>
        <v>0</v>
      </c>
      <c r="K46" s="17">
        <f t="shared" si="4"/>
        <v>0</v>
      </c>
    </row>
    <row r="47" spans="1:11" x14ac:dyDescent="0.2">
      <c r="A47" t="s">
        <v>69</v>
      </c>
      <c r="B47" t="s">
        <v>77</v>
      </c>
      <c r="C47" s="15">
        <v>945855.59400000004</v>
      </c>
      <c r="D47" s="15">
        <v>945855.45581280754</v>
      </c>
      <c r="E47" s="16">
        <f t="shared" si="0"/>
        <v>0.13818719249684364</v>
      </c>
      <c r="F47" s="16">
        <f t="shared" si="1"/>
        <v>1.909570017015972E-2</v>
      </c>
      <c r="G47" s="15">
        <v>7225737.7119999994</v>
      </c>
      <c r="H47" s="15">
        <v>7225737.9034463819</v>
      </c>
      <c r="I47" s="16">
        <f t="shared" si="2"/>
        <v>-0.19144638255238533</v>
      </c>
      <c r="J47" s="16">
        <f t="shared" si="3"/>
        <v>3.665171739239427E-2</v>
      </c>
      <c r="K47" s="17">
        <f t="shared" si="4"/>
        <v>5.574741756255399E-2</v>
      </c>
    </row>
    <row r="48" spans="1:11" x14ac:dyDescent="0.2">
      <c r="A48" t="s">
        <v>70</v>
      </c>
      <c r="B48" t="s">
        <v>77</v>
      </c>
      <c r="C48" s="15">
        <v>900652.72300000011</v>
      </c>
      <c r="D48" s="15">
        <v>900652.73698560055</v>
      </c>
      <c r="E48" s="16">
        <f t="shared" si="0"/>
        <v>-1.3985600438900292E-2</v>
      </c>
      <c r="F48" s="16">
        <f t="shared" si="1"/>
        <v>1.9559701963656802E-4</v>
      </c>
      <c r="G48" s="15">
        <v>7227201.2949999999</v>
      </c>
      <c r="H48" s="15">
        <v>7227201.4869856015</v>
      </c>
      <c r="I48" s="16">
        <f t="shared" si="2"/>
        <v>-0.19198560155928135</v>
      </c>
      <c r="J48" s="16">
        <f t="shared" si="3"/>
        <v>3.685847120607913E-2</v>
      </c>
      <c r="K48" s="17">
        <f t="shared" si="4"/>
        <v>3.7054068225715699E-2</v>
      </c>
    </row>
    <row r="49" spans="1:11" x14ac:dyDescent="0.2">
      <c r="A49" t="s">
        <v>71</v>
      </c>
      <c r="B49" t="s">
        <v>77</v>
      </c>
      <c r="C49" s="15">
        <v>984823.82500000007</v>
      </c>
      <c r="D49" s="15">
        <v>984823.86455759767</v>
      </c>
      <c r="E49" s="16">
        <f t="shared" si="0"/>
        <v>-3.9557597599923611E-2</v>
      </c>
      <c r="F49" s="16">
        <f t="shared" si="1"/>
        <v>1.5648035278774822E-3</v>
      </c>
      <c r="G49" s="15">
        <v>7251043.6009999989</v>
      </c>
      <c r="H49" s="15">
        <v>7251043.7472735876</v>
      </c>
      <c r="I49" s="16">
        <f t="shared" si="2"/>
        <v>-0.14627358876168728</v>
      </c>
      <c r="J49" s="16">
        <f t="shared" si="3"/>
        <v>2.1395962769223207E-2</v>
      </c>
      <c r="K49" s="17">
        <f t="shared" si="4"/>
        <v>2.2960766297100688E-2</v>
      </c>
    </row>
    <row r="50" spans="1:11" x14ac:dyDescent="0.2">
      <c r="A50" t="s">
        <v>72</v>
      </c>
      <c r="B50" t="s">
        <v>77</v>
      </c>
      <c r="C50" s="15">
        <v>964850.84499999997</v>
      </c>
      <c r="D50" s="15">
        <v>964851.005143994</v>
      </c>
      <c r="E50" s="16">
        <f t="shared" si="0"/>
        <v>-0.1601439940277487</v>
      </c>
      <c r="F50" s="16">
        <f t="shared" si="1"/>
        <v>2.5646098823159613E-2</v>
      </c>
      <c r="G50" s="15">
        <v>7335538.7640000004</v>
      </c>
      <c r="H50" s="15">
        <v>7335538.5835392186</v>
      </c>
      <c r="I50" s="16">
        <f t="shared" si="2"/>
        <v>0.1804607817903161</v>
      </c>
      <c r="J50" s="16">
        <f t="shared" si="3"/>
        <v>3.2566093764372084E-2</v>
      </c>
      <c r="K50" s="17">
        <f t="shared" si="4"/>
        <v>5.82121925875317E-2</v>
      </c>
    </row>
    <row r="51" spans="1:11" x14ac:dyDescent="0.2">
      <c r="A51" t="s">
        <v>73</v>
      </c>
      <c r="B51" t="s">
        <v>77</v>
      </c>
      <c r="C51" s="15">
        <v>946760.14000000013</v>
      </c>
      <c r="D51" s="15">
        <v>946760.14000000013</v>
      </c>
      <c r="E51" s="16">
        <f t="shared" si="0"/>
        <v>0</v>
      </c>
      <c r="F51" s="16">
        <f t="shared" si="1"/>
        <v>0</v>
      </c>
      <c r="G51" s="15">
        <v>7263386.7260000007</v>
      </c>
      <c r="H51" s="15">
        <v>7263386.7260000007</v>
      </c>
      <c r="I51" s="16">
        <f t="shared" si="2"/>
        <v>0</v>
      </c>
      <c r="J51" s="16">
        <f t="shared" si="3"/>
        <v>0</v>
      </c>
      <c r="K51" s="17">
        <f t="shared" si="4"/>
        <v>0</v>
      </c>
    </row>
    <row r="52" spans="1:11" x14ac:dyDescent="0.2">
      <c r="A52" t="s">
        <v>74</v>
      </c>
      <c r="B52" t="s">
        <v>77</v>
      </c>
      <c r="C52" s="15">
        <v>956842.71399999992</v>
      </c>
      <c r="D52" s="15">
        <v>956842.64845680178</v>
      </c>
      <c r="E52" s="16">
        <f t="shared" si="0"/>
        <v>6.5543198143132031E-2</v>
      </c>
      <c r="F52" s="16">
        <f t="shared" si="1"/>
        <v>4.2959108228298659E-3</v>
      </c>
      <c r="G52" s="15">
        <v>7236051.8709999993</v>
      </c>
      <c r="H52" s="15">
        <v>7236052.0780863967</v>
      </c>
      <c r="I52" s="16">
        <f t="shared" si="2"/>
        <v>-0.20708639733493328</v>
      </c>
      <c r="J52" s="16">
        <f t="shared" si="3"/>
        <v>4.2884775961161858E-2</v>
      </c>
      <c r="K52" s="17">
        <f t="shared" si="4"/>
        <v>4.7180686783991725E-2</v>
      </c>
    </row>
    <row r="53" spans="1:11" x14ac:dyDescent="0.2">
      <c r="A53" t="s">
        <v>75</v>
      </c>
      <c r="B53" t="s">
        <v>77</v>
      </c>
      <c r="C53" s="15">
        <v>905852.14799999993</v>
      </c>
      <c r="D53" s="15">
        <v>905852.28117279301</v>
      </c>
      <c r="E53" s="16">
        <f t="shared" si="0"/>
        <v>-0.13317279308103025</v>
      </c>
      <c r="F53" s="16">
        <f t="shared" si="1"/>
        <v>1.7734992817002897E-2</v>
      </c>
      <c r="G53" s="15">
        <v>7295824.7429999998</v>
      </c>
      <c r="H53" s="15">
        <v>7295824.5390431983</v>
      </c>
      <c r="I53" s="16">
        <f t="shared" si="2"/>
        <v>0.20395680144429207</v>
      </c>
      <c r="J53" s="16">
        <f t="shared" si="3"/>
        <v>4.1598376855386379E-2</v>
      </c>
      <c r="K53" s="17">
        <f t="shared" si="4"/>
        <v>5.933336967238928E-2</v>
      </c>
    </row>
    <row r="54" spans="1:11" x14ac:dyDescent="0.2">
      <c r="A54" t="s">
        <v>76</v>
      </c>
      <c r="B54" t="s">
        <v>77</v>
      </c>
      <c r="C54" s="15">
        <v>946727.92800000007</v>
      </c>
      <c r="D54" s="15">
        <v>946727.79434160644</v>
      </c>
      <c r="E54" s="16">
        <f t="shared" si="0"/>
        <v>0.13365839363541454</v>
      </c>
      <c r="F54" s="16">
        <f t="shared" si="1"/>
        <v>1.7864566189199422E-2</v>
      </c>
      <c r="G54" s="15">
        <v>7249510.0429999987</v>
      </c>
      <c r="H54" s="15">
        <v>7249510.2472735895</v>
      </c>
      <c r="I54" s="16">
        <f t="shared" si="2"/>
        <v>-0.20427359081804752</v>
      </c>
      <c r="J54" s="16">
        <f t="shared" si="3"/>
        <v>4.1727699905699106E-2</v>
      </c>
      <c r="K54" s="17">
        <f t="shared" si="4"/>
        <v>5.9592266094898524E-2</v>
      </c>
    </row>
    <row r="55" spans="1:11" ht="13.5" thickBo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3"/>
    </row>
    <row r="56" spans="1:11" ht="21" thickTop="1" x14ac:dyDescent="0.3">
      <c r="J56" s="18" t="s">
        <v>14</v>
      </c>
      <c r="K56" s="21">
        <f>SUM(K6:K55)</f>
        <v>1.6752693895361011</v>
      </c>
    </row>
    <row r="57" spans="1:11" ht="20.25" x14ac:dyDescent="0.3">
      <c r="J57" s="19" t="s">
        <v>15</v>
      </c>
      <c r="K57" s="22">
        <f>K56/COUNTA(C6:C55)</f>
        <v>3.4189171215022469E-2</v>
      </c>
    </row>
    <row r="58" spans="1:11" ht="20.25" x14ac:dyDescent="0.3">
      <c r="J58" s="19" t="s">
        <v>16</v>
      </c>
      <c r="K58" s="22">
        <f>SQRT(K57)</f>
        <v>0.18490314008967632</v>
      </c>
    </row>
    <row r="59" spans="1:11" ht="20.25" x14ac:dyDescent="0.3">
      <c r="J59" s="20" t="s">
        <v>17</v>
      </c>
      <c r="K59" s="23">
        <f>K58*1.7308</f>
        <v>0.32003035486721176</v>
      </c>
    </row>
  </sheetData>
  <pageMargins left="0.75" right="0.75" top="1" bottom="1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Sandin</dc:creator>
  <cp:lastModifiedBy>Sheri Rand</cp:lastModifiedBy>
  <cp:lastPrinted>2016-10-27T17:42:28Z</cp:lastPrinted>
  <dcterms:created xsi:type="dcterms:W3CDTF">1999-10-18T19:14:27Z</dcterms:created>
  <dcterms:modified xsi:type="dcterms:W3CDTF">2016-11-07T16:22:53Z</dcterms:modified>
</cp:coreProperties>
</file>